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/>
  </bookViews>
  <sheets>
    <sheet name="BANDO AGRICOLTURA 2017" sheetId="3" r:id="rId1"/>
  </sheets>
  <calcPr calcId="145621"/>
</workbook>
</file>

<file path=xl/calcChain.xml><?xml version="1.0" encoding="utf-8"?>
<calcChain xmlns="http://schemas.openxmlformats.org/spreadsheetml/2006/main">
  <c r="F19" i="3" l="1"/>
  <c r="H18" i="3"/>
  <c r="J18" i="3" s="1"/>
  <c r="J15" i="3"/>
  <c r="H14" i="3"/>
  <c r="J14" i="3" s="1"/>
  <c r="H13" i="3"/>
  <c r="J13" i="3" s="1"/>
  <c r="H12" i="3"/>
  <c r="J12" i="3" s="1"/>
  <c r="H11" i="3"/>
  <c r="J11" i="3" s="1"/>
  <c r="H10" i="3"/>
  <c r="J10" i="3" s="1"/>
  <c r="H7" i="3"/>
  <c r="J7" i="3" s="1"/>
  <c r="H6" i="3"/>
  <c r="J6" i="3" s="1"/>
  <c r="H5" i="3"/>
  <c r="J5" i="3" s="1"/>
  <c r="H4" i="3"/>
  <c r="J4" i="3" s="1"/>
  <c r="H3" i="3"/>
  <c r="J3" i="3" s="1"/>
  <c r="J2" i="3"/>
  <c r="H2" i="3"/>
  <c r="J19" i="3" l="1"/>
  <c r="H19" i="3"/>
</calcChain>
</file>

<file path=xl/sharedStrings.xml><?xml version="1.0" encoding="utf-8"?>
<sst xmlns="http://schemas.openxmlformats.org/spreadsheetml/2006/main" count="53" uniqueCount="43">
  <si>
    <t>mq intervento</t>
  </si>
  <si>
    <t>Associazione Tutela Castagno Valle del Chiese</t>
  </si>
  <si>
    <t>richiedente</t>
  </si>
  <si>
    <t>importo max x superficie</t>
  </si>
  <si>
    <t>importo richiesto</t>
  </si>
  <si>
    <t>oggetto intervento</t>
  </si>
  <si>
    <t>N° prot.</t>
  </si>
  <si>
    <t>Realizzazione vigneto</t>
  </si>
  <si>
    <t>Realizzazione castagneto</t>
  </si>
  <si>
    <t>Realizzazione  impianti coltivazione alberi da frutto</t>
  </si>
  <si>
    <t>data</t>
  </si>
  <si>
    <t>BERTINI GELSOMINO</t>
  </si>
  <si>
    <t>BERTI GIOVANNI</t>
  </si>
  <si>
    <t>% massima di contributo</t>
  </si>
  <si>
    <t>BALDUZZI CRISTIAN</t>
  </si>
  <si>
    <t>BELTRAMOLLI DARIO</t>
  </si>
  <si>
    <t>BALDUZZI CESARE</t>
  </si>
  <si>
    <t>Prato stabile</t>
  </si>
  <si>
    <t>FERRARI SANDRA</t>
  </si>
  <si>
    <t>BERTI ELISABETTA</t>
  </si>
  <si>
    <t>Ripristino orto</t>
  </si>
  <si>
    <t>intervento non previsto</t>
  </si>
  <si>
    <t>CUCULO DI GIUDICI MARIO</t>
  </si>
  <si>
    <t>trasformazione di coltura</t>
  </si>
  <si>
    <t>BELTRAMOLLI MARIA IDA</t>
  </si>
  <si>
    <t>PETROLLI ADRIANO</t>
  </si>
  <si>
    <t>Ripristino castegneto con prato stabile</t>
  </si>
  <si>
    <t>GUALDI MICHELE</t>
  </si>
  <si>
    <t>VETTORI FABIANO</t>
  </si>
  <si>
    <t>VETTORI KLAUS</t>
  </si>
  <si>
    <t>Potatura castegneti</t>
  </si>
  <si>
    <t>Costruzione manufatto</t>
  </si>
  <si>
    <t>GHIDINI PAOLO</t>
  </si>
  <si>
    <t>mancanza requisito residenza richiedente</t>
  </si>
  <si>
    <t>BAGATTINI SILVANO</t>
  </si>
  <si>
    <t>contributo concesso</t>
  </si>
  <si>
    <t>motivo esclusione</t>
  </si>
  <si>
    <t>Norma o titolo alla base dell'attribuzione</t>
  </si>
  <si>
    <t>Modalità individuazione beneficiario</t>
  </si>
  <si>
    <t>Numero e data provvedimento</t>
  </si>
  <si>
    <t>BANDO PER LA CONCESSIONE DI CONTRIBUTI RELATIVI AGLI INTERVENTI PER FAVORIRE IL RECUPERO DEL TERRITORIOE PROMUOVERE LO SVILUPPO AGRICOLO IN VALLE DEL CHIESE - ANNO 2017 approvato con delibera ssemblea n. 40 del 24.05.2017</t>
  </si>
  <si>
    <t xml:space="preserve">APPROVAZIONE DELLA GRADUATORIA PER L’ASSEGNAZIONE DI CONTRIBUTI delibera assemblea n. 83 del 28.11.2017 </t>
  </si>
  <si>
    <t>REGOLAMENTO PER LA CONCESSIONE DI CONTRIBUTI RELATIVI AGLI INTERVENTI PER FAVORIRE IL RECUPERO DEL TERRITORIO E PROMUOVERE LO SVILUPPO AGRICOLO IN VALLE DEL CHIESE approvato con delibera assemblea n. 38 del 24.05.2017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</si>
</sst>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4" fontId="2" fillId="0" borderId="2" xfId="2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44" fontId="2" fillId="0" borderId="2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2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left" vertical="center" wrapText="1"/>
    </xf>
    <xf numFmtId="44" fontId="2" fillId="0" borderId="1" xfId="2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4" fontId="2" fillId="0" borderId="2" xfId="2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left" vertical="center" wrapText="1"/>
    </xf>
    <xf numFmtId="9" fontId="2" fillId="0" borderId="2" xfId="2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9" fontId="2" fillId="0" borderId="1" xfId="2" applyNumberFormat="1" applyFont="1" applyBorder="1" applyAlignment="1">
      <alignment horizontal="center" vertical="center" wrapText="1"/>
    </xf>
    <xf numFmtId="9" fontId="2" fillId="0" borderId="2" xfId="2" applyNumberFormat="1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2" fillId="0" borderId="0" xfId="2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44" fontId="2" fillId="0" borderId="0" xfId="2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3" xfId="0" applyFont="1" applyBorder="1" applyAlignment="1">
      <alignment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"/>
  <sheetViews>
    <sheetView tabSelected="1" zoomScale="90" zoomScaleNormal="90" workbookViewId="0">
      <selection activeCell="E23" sqref="E23"/>
    </sheetView>
  </sheetViews>
  <sheetFormatPr defaultRowHeight="14.4" x14ac:dyDescent="0.3"/>
  <cols>
    <col min="1" max="1" width="4.6640625" style="26" customWidth="1"/>
    <col min="2" max="2" width="8.21875" style="26" customWidth="1"/>
    <col min="3" max="3" width="10.44140625" style="26" customWidth="1"/>
    <col min="4" max="4" width="23.21875" style="26" customWidth="1"/>
    <col min="5" max="5" width="28.33203125" style="26" customWidth="1"/>
    <col min="6" max="6" width="0.21875" style="26" hidden="1" customWidth="1"/>
    <col min="7" max="7" width="11.21875" style="26" hidden="1" customWidth="1"/>
    <col min="8" max="8" width="0.21875" style="2" hidden="1" customWidth="1"/>
    <col min="9" max="9" width="12.109375" style="2" hidden="1" customWidth="1"/>
    <col min="10" max="10" width="12.77734375" style="2" customWidth="1"/>
    <col min="11" max="11" width="17.44140625" style="26" customWidth="1"/>
    <col min="12" max="12" width="29.33203125" style="26" customWidth="1"/>
    <col min="13" max="13" width="23.5546875" style="26" customWidth="1"/>
    <col min="14" max="14" width="20.5546875" style="26" customWidth="1"/>
    <col min="20" max="16384" width="8.88671875" style="26"/>
  </cols>
  <sheetData>
    <row r="1" spans="2:14" s="1" customFormat="1" ht="44.25" customHeight="1" x14ac:dyDescent="0.3">
      <c r="B1" s="24" t="s">
        <v>6</v>
      </c>
      <c r="C1" s="24" t="s">
        <v>10</v>
      </c>
      <c r="D1" s="24" t="s">
        <v>2</v>
      </c>
      <c r="E1" s="24" t="s">
        <v>5</v>
      </c>
      <c r="F1" s="24" t="s">
        <v>4</v>
      </c>
      <c r="G1" s="25" t="s">
        <v>0</v>
      </c>
      <c r="H1" s="24" t="s">
        <v>3</v>
      </c>
      <c r="I1" s="24" t="s">
        <v>13</v>
      </c>
      <c r="J1" s="24" t="s">
        <v>35</v>
      </c>
      <c r="K1" s="24" t="s">
        <v>36</v>
      </c>
      <c r="L1" s="24" t="s">
        <v>37</v>
      </c>
      <c r="M1" s="24" t="s">
        <v>38</v>
      </c>
      <c r="N1" s="24" t="s">
        <v>39</v>
      </c>
    </row>
    <row r="2" spans="2:14" ht="31.95" customHeight="1" x14ac:dyDescent="0.3">
      <c r="B2" s="3">
        <v>437</v>
      </c>
      <c r="C2" s="27">
        <v>42907</v>
      </c>
      <c r="D2" s="4" t="s">
        <v>11</v>
      </c>
      <c r="E2" s="4" t="s">
        <v>7</v>
      </c>
      <c r="F2" s="5">
        <v>455.4</v>
      </c>
      <c r="G2" s="6">
        <v>500</v>
      </c>
      <c r="H2" s="5">
        <f>(4600/1000)*G2</f>
        <v>2300</v>
      </c>
      <c r="I2" s="22">
        <v>0.6</v>
      </c>
      <c r="J2" s="7">
        <f>F2*I2</f>
        <v>273.23999999999995</v>
      </c>
      <c r="K2" s="8"/>
      <c r="L2" s="33" t="s">
        <v>42</v>
      </c>
      <c r="M2" s="35" t="s">
        <v>40</v>
      </c>
      <c r="N2" s="35" t="s">
        <v>41</v>
      </c>
    </row>
    <row r="3" spans="2:14" ht="31.95" customHeight="1" x14ac:dyDescent="0.3">
      <c r="B3" s="3">
        <v>619</v>
      </c>
      <c r="C3" s="27">
        <v>42933</v>
      </c>
      <c r="D3" s="4" t="s">
        <v>12</v>
      </c>
      <c r="E3" s="4" t="s">
        <v>7</v>
      </c>
      <c r="F3" s="5">
        <v>5700</v>
      </c>
      <c r="G3" s="6">
        <v>1248</v>
      </c>
      <c r="H3" s="5">
        <f>(4600/1000)*G3</f>
        <v>5740.7999999999993</v>
      </c>
      <c r="I3" s="22">
        <v>0.6</v>
      </c>
      <c r="J3" s="7">
        <f>H3*I3</f>
        <v>3444.4799999999996</v>
      </c>
      <c r="K3" s="8"/>
      <c r="L3" s="33"/>
      <c r="M3" s="35"/>
      <c r="N3" s="35"/>
    </row>
    <row r="4" spans="2:14" s="18" customFormat="1" ht="31.95" customHeight="1" x14ac:dyDescent="0.3">
      <c r="B4" s="13">
        <v>821</v>
      </c>
      <c r="C4" s="28">
        <v>42979</v>
      </c>
      <c r="D4" s="14" t="s">
        <v>14</v>
      </c>
      <c r="E4" s="14" t="s">
        <v>7</v>
      </c>
      <c r="F4" s="15">
        <v>8941</v>
      </c>
      <c r="G4" s="16">
        <v>1846</v>
      </c>
      <c r="H4" s="15">
        <f>(4600/1000)*G4</f>
        <v>8491.5999999999985</v>
      </c>
      <c r="I4" s="30">
        <v>0.6</v>
      </c>
      <c r="J4" s="31">
        <f>H4*I4</f>
        <v>5094.9599999999991</v>
      </c>
      <c r="K4" s="17"/>
      <c r="L4" s="33"/>
      <c r="M4" s="35"/>
      <c r="N4" s="35"/>
    </row>
    <row r="5" spans="2:14" ht="31.95" customHeight="1" x14ac:dyDescent="0.3">
      <c r="B5" s="3">
        <v>824</v>
      </c>
      <c r="C5" s="27">
        <v>42979</v>
      </c>
      <c r="D5" s="4" t="s">
        <v>15</v>
      </c>
      <c r="E5" s="4" t="s">
        <v>8</v>
      </c>
      <c r="F5" s="5">
        <v>9100</v>
      </c>
      <c r="G5" s="6">
        <v>2000</v>
      </c>
      <c r="H5" s="5">
        <f>(1500/1000)*G5</f>
        <v>3000</v>
      </c>
      <c r="I5" s="22">
        <v>0.6</v>
      </c>
      <c r="J5" s="7">
        <f>H5*I5</f>
        <v>1800</v>
      </c>
      <c r="K5" s="8"/>
      <c r="L5" s="33"/>
      <c r="M5" s="35"/>
      <c r="N5" s="35"/>
    </row>
    <row r="6" spans="2:14" ht="31.95" customHeight="1" x14ac:dyDescent="0.3">
      <c r="B6" s="3">
        <v>937</v>
      </c>
      <c r="C6" s="27">
        <v>42989</v>
      </c>
      <c r="D6" s="4" t="s">
        <v>16</v>
      </c>
      <c r="E6" s="4" t="s">
        <v>17</v>
      </c>
      <c r="F6" s="5">
        <v>9615.32</v>
      </c>
      <c r="G6" s="6">
        <v>6724</v>
      </c>
      <c r="H6" s="5">
        <f>(1000/1000)*G6</f>
        <v>6724</v>
      </c>
      <c r="I6" s="22">
        <v>0.6</v>
      </c>
      <c r="J6" s="7">
        <f>H6*I6</f>
        <v>4034.3999999999996</v>
      </c>
      <c r="K6" s="8"/>
      <c r="L6" s="33"/>
      <c r="M6" s="35"/>
      <c r="N6" s="35"/>
    </row>
    <row r="7" spans="2:14" ht="31.95" customHeight="1" x14ac:dyDescent="0.3">
      <c r="B7" s="3">
        <v>1170</v>
      </c>
      <c r="C7" s="27">
        <v>42997</v>
      </c>
      <c r="D7" s="4" t="s">
        <v>18</v>
      </c>
      <c r="E7" s="4" t="s">
        <v>7</v>
      </c>
      <c r="F7" s="5">
        <v>6605.14</v>
      </c>
      <c r="G7" s="6">
        <v>750</v>
      </c>
      <c r="H7" s="5">
        <f>(4600/1000)*G7</f>
        <v>3449.9999999999995</v>
      </c>
      <c r="I7" s="22">
        <v>0.6</v>
      </c>
      <c r="J7" s="7">
        <f>H7*I7</f>
        <v>2069.9999999999995</v>
      </c>
      <c r="K7" s="8"/>
      <c r="L7" s="33"/>
      <c r="M7" s="35"/>
      <c r="N7" s="35"/>
    </row>
    <row r="8" spans="2:14" s="18" customFormat="1" ht="31.95" customHeight="1" x14ac:dyDescent="0.3">
      <c r="B8" s="13">
        <v>1186</v>
      </c>
      <c r="C8" s="28">
        <v>43003</v>
      </c>
      <c r="D8" s="14" t="s">
        <v>19</v>
      </c>
      <c r="E8" s="14" t="s">
        <v>20</v>
      </c>
      <c r="F8" s="15">
        <v>12950.53</v>
      </c>
      <c r="G8" s="19"/>
      <c r="H8" s="15"/>
      <c r="I8" s="22"/>
      <c r="J8" s="7"/>
      <c r="K8" s="17" t="s">
        <v>21</v>
      </c>
      <c r="L8" s="33"/>
      <c r="M8" s="35"/>
      <c r="N8" s="35"/>
    </row>
    <row r="9" spans="2:14" s="18" customFormat="1" ht="31.95" customHeight="1" x14ac:dyDescent="0.3">
      <c r="B9" s="13">
        <v>1195</v>
      </c>
      <c r="C9" s="28">
        <v>43005</v>
      </c>
      <c r="D9" s="14" t="s">
        <v>22</v>
      </c>
      <c r="E9" s="14" t="s">
        <v>23</v>
      </c>
      <c r="F9" s="15">
        <v>12123.89</v>
      </c>
      <c r="G9" s="16">
        <v>5202</v>
      </c>
      <c r="H9" s="15"/>
      <c r="I9" s="22"/>
      <c r="J9" s="7">
        <v>5000</v>
      </c>
      <c r="K9" s="17"/>
      <c r="L9" s="33"/>
      <c r="M9" s="35"/>
      <c r="N9" s="35"/>
    </row>
    <row r="10" spans="2:14" s="18" customFormat="1" ht="31.95" customHeight="1" x14ac:dyDescent="0.3">
      <c r="B10" s="13">
        <v>1199</v>
      </c>
      <c r="C10" s="28">
        <v>43005</v>
      </c>
      <c r="D10" s="14" t="s">
        <v>24</v>
      </c>
      <c r="E10" s="4" t="s">
        <v>7</v>
      </c>
      <c r="F10" s="15">
        <v>8400</v>
      </c>
      <c r="G10" s="16">
        <v>1755</v>
      </c>
      <c r="H10" s="15">
        <f>(4600/1000)*G10</f>
        <v>8072.9999999999991</v>
      </c>
      <c r="I10" s="22">
        <v>0.6</v>
      </c>
      <c r="J10" s="7">
        <f>H10*I10</f>
        <v>4843.7999999999993</v>
      </c>
      <c r="K10" s="17"/>
      <c r="L10" s="33"/>
      <c r="M10" s="35"/>
      <c r="N10" s="35"/>
    </row>
    <row r="11" spans="2:14" s="18" customFormat="1" ht="31.95" customHeight="1" x14ac:dyDescent="0.3">
      <c r="B11" s="13">
        <v>1203</v>
      </c>
      <c r="C11" s="28">
        <v>43005</v>
      </c>
      <c r="D11" s="18" t="s">
        <v>25</v>
      </c>
      <c r="E11" s="14" t="s">
        <v>26</v>
      </c>
      <c r="F11" s="15">
        <v>7300</v>
      </c>
      <c r="G11" s="16">
        <v>4846</v>
      </c>
      <c r="H11" s="15">
        <f>(1500/1000)*G11</f>
        <v>7269</v>
      </c>
      <c r="I11" s="22">
        <v>0.6</v>
      </c>
      <c r="J11" s="7">
        <f>H11*I11</f>
        <v>4361.3999999999996</v>
      </c>
      <c r="K11" s="17"/>
      <c r="L11" s="33"/>
      <c r="M11" s="35"/>
      <c r="N11" s="35"/>
    </row>
    <row r="12" spans="2:14" s="18" customFormat="1" ht="31.95" customHeight="1" x14ac:dyDescent="0.3">
      <c r="B12" s="13">
        <v>1211</v>
      </c>
      <c r="C12" s="28">
        <v>43006</v>
      </c>
      <c r="D12" s="14" t="s">
        <v>27</v>
      </c>
      <c r="E12" s="14" t="s">
        <v>9</v>
      </c>
      <c r="F12" s="15">
        <v>11500</v>
      </c>
      <c r="G12" s="16">
        <v>2360</v>
      </c>
      <c r="H12" s="15">
        <f>(3000/1000)*G12</f>
        <v>7080</v>
      </c>
      <c r="I12" s="22">
        <v>0.6</v>
      </c>
      <c r="J12" s="7">
        <f>H12*I12</f>
        <v>4248</v>
      </c>
      <c r="K12" s="17"/>
      <c r="L12" s="33"/>
      <c r="M12" s="35"/>
      <c r="N12" s="35"/>
    </row>
    <row r="13" spans="2:14" s="18" customFormat="1" ht="31.95" customHeight="1" x14ac:dyDescent="0.3">
      <c r="B13" s="13">
        <v>1212</v>
      </c>
      <c r="C13" s="28">
        <v>43006</v>
      </c>
      <c r="D13" s="14" t="s">
        <v>28</v>
      </c>
      <c r="E13" s="4" t="s">
        <v>17</v>
      </c>
      <c r="F13" s="15">
        <v>8936.5</v>
      </c>
      <c r="G13" s="16">
        <v>1270</v>
      </c>
      <c r="H13" s="15">
        <f>(1000/1000)*G13</f>
        <v>1270</v>
      </c>
      <c r="I13" s="22">
        <v>0.6</v>
      </c>
      <c r="J13" s="7">
        <f>(H13*I13)+300</f>
        <v>1062</v>
      </c>
      <c r="K13" s="17"/>
      <c r="L13" s="33"/>
      <c r="M13" s="35"/>
      <c r="N13" s="35"/>
    </row>
    <row r="14" spans="2:14" s="18" customFormat="1" ht="31.95" customHeight="1" x14ac:dyDescent="0.3">
      <c r="B14" s="13">
        <v>1213</v>
      </c>
      <c r="C14" s="28">
        <v>43006</v>
      </c>
      <c r="D14" s="14" t="s">
        <v>29</v>
      </c>
      <c r="E14" s="4" t="s">
        <v>17</v>
      </c>
      <c r="F14" s="15">
        <v>6703.9</v>
      </c>
      <c r="G14" s="16">
        <v>4244</v>
      </c>
      <c r="H14" s="15">
        <f>(1000/1000)*G14</f>
        <v>4244</v>
      </c>
      <c r="I14" s="22">
        <v>0.6</v>
      </c>
      <c r="J14" s="7">
        <f>(H14*I14)+300</f>
        <v>2846.4</v>
      </c>
      <c r="K14" s="17"/>
      <c r="L14" s="33"/>
      <c r="M14" s="35"/>
      <c r="N14" s="35"/>
    </row>
    <row r="15" spans="2:14" s="18" customFormat="1" ht="31.95" customHeight="1" x14ac:dyDescent="0.3">
      <c r="B15" s="13">
        <v>1219</v>
      </c>
      <c r="C15" s="28">
        <v>43006</v>
      </c>
      <c r="D15" s="14" t="s">
        <v>1</v>
      </c>
      <c r="E15" s="14" t="s">
        <v>30</v>
      </c>
      <c r="F15" s="15">
        <v>55990</v>
      </c>
      <c r="G15" s="16"/>
      <c r="H15" s="15"/>
      <c r="I15" s="30">
        <v>0.5</v>
      </c>
      <c r="J15" s="31">
        <f>F15/2</f>
        <v>27995</v>
      </c>
      <c r="K15" s="17"/>
      <c r="L15" s="33"/>
      <c r="M15" s="35"/>
      <c r="N15" s="35"/>
    </row>
    <row r="16" spans="2:14" ht="31.95" customHeight="1" x14ac:dyDescent="0.3">
      <c r="B16" s="3">
        <v>1220</v>
      </c>
      <c r="C16" s="27">
        <v>43006</v>
      </c>
      <c r="D16" s="14" t="s">
        <v>1</v>
      </c>
      <c r="E16" s="4" t="s">
        <v>31</v>
      </c>
      <c r="F16" s="5">
        <v>6000</v>
      </c>
      <c r="G16" s="6"/>
      <c r="H16" s="15"/>
      <c r="I16" s="22"/>
      <c r="J16" s="7"/>
      <c r="K16" s="17" t="s">
        <v>21</v>
      </c>
      <c r="L16" s="33"/>
      <c r="M16" s="35"/>
      <c r="N16" s="35"/>
    </row>
    <row r="17" spans="2:19" ht="31.95" customHeight="1" x14ac:dyDescent="0.3">
      <c r="B17" s="20">
        <v>1243</v>
      </c>
      <c r="C17" s="23">
        <v>43007</v>
      </c>
      <c r="D17" s="8" t="s">
        <v>32</v>
      </c>
      <c r="E17" s="8" t="s">
        <v>8</v>
      </c>
      <c r="F17" s="9">
        <v>4880</v>
      </c>
      <c r="G17" s="10"/>
      <c r="H17" s="21"/>
      <c r="I17" s="22"/>
      <c r="J17" s="11"/>
      <c r="K17" s="8" t="s">
        <v>33</v>
      </c>
      <c r="L17" s="33"/>
      <c r="M17" s="35"/>
      <c r="N17" s="35"/>
    </row>
    <row r="18" spans="2:19" ht="28.95" customHeight="1" x14ac:dyDescent="0.3">
      <c r="B18" s="20">
        <v>1245</v>
      </c>
      <c r="C18" s="12">
        <v>43007</v>
      </c>
      <c r="D18" s="8" t="s">
        <v>34</v>
      </c>
      <c r="E18" s="8" t="s">
        <v>7</v>
      </c>
      <c r="F18" s="9">
        <v>7300</v>
      </c>
      <c r="G18" s="10">
        <v>1544</v>
      </c>
      <c r="H18" s="21">
        <f>(4600/1000)*G18</f>
        <v>7102.4</v>
      </c>
      <c r="I18" s="29">
        <v>0.6</v>
      </c>
      <c r="J18" s="11">
        <f>H18*I18</f>
        <v>4261.4399999999996</v>
      </c>
      <c r="K18" s="8"/>
      <c r="L18" s="33"/>
      <c r="M18" s="35"/>
      <c r="N18" s="35"/>
    </row>
    <row r="19" spans="2:19" s="39" customFormat="1" ht="28.95" customHeight="1" x14ac:dyDescent="0.3">
      <c r="B19" s="41"/>
      <c r="C19" s="41"/>
      <c r="D19" s="41"/>
      <c r="E19" s="41"/>
      <c r="F19" s="36">
        <f>SUM(F2:F18)</f>
        <v>182501.68</v>
      </c>
      <c r="G19" s="37"/>
      <c r="H19" s="38">
        <f>SUM(H2:H18)</f>
        <v>64744.799999999996</v>
      </c>
      <c r="I19" s="34"/>
      <c r="J19" s="32">
        <f>SUM(J2:J18)</f>
        <v>71335.12</v>
      </c>
      <c r="O19" s="40"/>
      <c r="P19" s="40"/>
      <c r="Q19" s="40"/>
      <c r="R19" s="40"/>
      <c r="S19" s="40"/>
    </row>
  </sheetData>
  <mergeCells count="3">
    <mergeCell ref="L2:L18"/>
    <mergeCell ref="M2:M18"/>
    <mergeCell ref="N2:N18"/>
  </mergeCells>
  <pageMargins left="0.31496062992125984" right="0.31496062992125984" top="0.74803149606299213" bottom="0.74803149606299213" header="0.31496062992125984" footer="0.31496062992125984"/>
  <pageSetup paperSize="8" scale="95" orientation="landscape" r:id="rId1"/>
  <headerFooter alignWithMargins="0">
    <oddHeader>&amp;CBANDO AGRICOLTURA 2017 - CONSORZIO B.I.M. CHIESE - ELENCO CONTRIBUTI CONCESSI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BANDO AGRICOLTURA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2016-12-19T17:15:03Z</cp:lastPrinted>
  <dcterms:created xsi:type="dcterms:W3CDTF">2006-09-16T00:00:00Z</dcterms:created>
  <dcterms:modified xsi:type="dcterms:W3CDTF">2018-03-08T16:14:35Z</dcterms:modified>
</cp:coreProperties>
</file>